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" yWindow="36" windowWidth="11400" windowHeight="11640" activeTab="0"/>
  </bookViews>
  <sheets>
    <sheet name="Лист1" sheetId="1" r:id="rId1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<sst xmlns="http://schemas.openxmlformats.org/spreadsheetml/2006/main" count="54" uniqueCount="54">
  <si>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</si>
  <si>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</si>
  <si>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</si>
  <si>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</si>
  <si>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</si>
  <si>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</si>
  <si>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</si>
  <si>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</si>
  <si>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</si>
  <si>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</si>
  <si>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</si>
  <si>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</si>
  <si>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</si>
  <si>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</si>
  <si>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</si>
  <si>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</si>
  <si>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</si>
  <si>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</si>
  <si>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</si>
  <si>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</si>
  <si>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</si>
  <si>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</si>
  <si>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</si>
  <si>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</si>
  <si>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</si>
  <si>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</si>
  <si>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</si>
  <si>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</si>
  <si>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</si>
  <si>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</si>
  <si>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</si>
  <si>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</si>
  <si>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</si>
  <si>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</si>
  <si>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</si>
  <si>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</si>
  <si>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</si>
  <si>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</si>
  <si>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</si>
  <si>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</si>
  <si>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</si>
  <si>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</si>
  <si>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</si>
  <si>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</si>
  <si>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</si>
  <si>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</si>
  <si>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</si>
  <si>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</si>
  <si>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</si>
  <si>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</si>
  <si>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</si>
  <si>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Отримано безвідсоткову позику з Єдиного казначейського рахунку</t>
  </si>
  <si>
    <t>більше 200 %</t>
  </si>
  <si>
    <t>станом на 03 серпня 2020 року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</si>
</sst>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.0"/>
    <numFmt numFmtId="183" formatCode="000000"/>
    <numFmt numFmtId="184" formatCode="0.0"/>
    <numFmt numFmtId="185" formatCode="0.000"/>
    <numFmt numFmtId="186" formatCode="0.0000"/>
    <numFmt numFmtId="187" formatCode="#,##0.000"/>
    <numFmt numFmtId="188" formatCode="#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0.00"/>
    <numFmt numFmtId="194" formatCode="_-* #,##0\ &quot;₽&quot;_-;\-* #,##0\ &quot;₽&quot;_-;_-* &quot;-&quot;\ &quot;₽&quot;_-;_-@_-"/>
    <numFmt numFmtId="195" formatCode="_-* #,##0_-;\-* #,##0_-;_-* &quot;-&quot;_-;_-@_-"/>
    <numFmt numFmtId="196" formatCode="_-* #,##0.00\ &quot;₽&quot;_-;\-* #,##0.00\ &quot;₽&quot;_-;_-* &quot;-&quot;??\ &quot;₽&quot;_-;_-@_-"/>
    <numFmt numFmtId="197" formatCode="_-* #,##0.00_-;\-* #,##0.00_-;_-* &quot;-&quot;??_-;_-@_-"/>
  </numFmts>
  <fonts count="40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1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2" fillId="0" borderId="0" xfId="58" applyFont="1" applyFill="1" applyAlignment="1">
      <alignment horizontal="left" vertical="center" wrapText="1"/>
      <protection/>
    </xf>
    <xf numFmtId="0" fontId="21" fillId="0" borderId="0" xfId="5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2" fillId="0" borderId="0" xfId="58" applyFont="1" applyFill="1" applyAlignment="1">
      <alignment vertical="center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" fontId="33" fillId="33" borderId="0" xfId="54" applyNumberFormat="1" applyFill="1" applyBorder="1">
      <alignment/>
      <protection/>
    </xf>
    <xf numFmtId="0" fontId="18" fillId="0" borderId="0" xfId="0" applyFont="1" applyAlignment="1">
      <alignment vertical="center"/>
    </xf>
    <xf numFmtId="0" fontId="21" fillId="0" borderId="10" xfId="58" applyFont="1" applyFill="1" applyBorder="1" applyAlignment="1">
      <alignment horizontal="center" vertical="center" wrapText="1"/>
      <protection/>
    </xf>
    <xf numFmtId="0" fontId="21" fillId="0" borderId="11" xfId="64" applyFont="1" applyFill="1" applyBorder="1" applyAlignment="1">
      <alignment horizontal="center" vertical="center" wrapText="1"/>
      <protection/>
    </xf>
    <xf numFmtId="0" fontId="21" fillId="0" borderId="12" xfId="58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182" fontId="25" fillId="0" borderId="13" xfId="58" applyNumberFormat="1" applyFont="1" applyFill="1" applyBorder="1" applyAlignment="1">
      <alignment horizontal="right" wrapText="1" shrinkToFit="1"/>
      <protection/>
    </xf>
    <xf numFmtId="182" fontId="24" fillId="0" borderId="11" xfId="58" applyNumberFormat="1" applyFont="1" applyFill="1" applyBorder="1" applyAlignment="1">
      <alignment horizontal="right" wrapText="1" shrinkToFit="1"/>
      <protection/>
    </xf>
    <xf numFmtId="0" fontId="21" fillId="26" borderId="10" xfId="58" applyNumberFormat="1" applyFont="1" applyFill="1" applyBorder="1" applyAlignment="1" applyProtection="1">
      <alignment horizontal="center" vertical="center"/>
      <protection/>
    </xf>
    <xf numFmtId="49" fontId="22" fillId="0" borderId="14" xfId="58" applyNumberFormat="1" applyFont="1" applyFill="1" applyBorder="1" applyAlignment="1" applyProtection="1">
      <alignment horizontal="right"/>
      <protection/>
    </xf>
    <xf numFmtId="49" fontId="22" fillId="0" borderId="15" xfId="58" applyNumberFormat="1" applyFont="1" applyFill="1" applyBorder="1" applyAlignment="1" applyProtection="1">
      <alignment horizontal="right"/>
      <protection/>
    </xf>
    <xf numFmtId="0" fontId="21" fillId="26" borderId="10" xfId="58" applyNumberFormat="1" applyFont="1" applyFill="1" applyBorder="1" applyAlignment="1" applyProtection="1">
      <alignment horizontal="right"/>
      <protection/>
    </xf>
    <xf numFmtId="49" fontId="22" fillId="0" borderId="16" xfId="58" applyNumberFormat="1" applyFont="1" applyFill="1" applyBorder="1" applyAlignment="1" applyProtection="1">
      <alignment horizontal="right"/>
      <protection/>
    </xf>
    <xf numFmtId="0" fontId="21" fillId="27" borderId="17" xfId="58" applyFont="1" applyFill="1" applyBorder="1" applyAlignment="1">
      <alignment horizontal="right" wrapText="1"/>
      <protection/>
    </xf>
    <xf numFmtId="0" fontId="25" fillId="0" borderId="18" xfId="58" applyFont="1" applyBorder="1" applyAlignment="1">
      <alignment horizontal="right" wrapText="1"/>
      <protection/>
    </xf>
    <xf numFmtId="0" fontId="25" fillId="0" borderId="15" xfId="58" applyFont="1" applyBorder="1" applyAlignment="1">
      <alignment horizontal="right" wrapText="1"/>
      <protection/>
    </xf>
    <xf numFmtId="0" fontId="24" fillId="27" borderId="19" xfId="58" applyFont="1" applyFill="1" applyBorder="1" applyAlignment="1">
      <alignment horizontal="right" wrapText="1"/>
      <protection/>
    </xf>
    <xf numFmtId="182" fontId="24" fillId="26" borderId="11" xfId="58" applyNumberFormat="1" applyFont="1" applyFill="1" applyBorder="1" applyAlignment="1">
      <alignment horizontal="center" vertical="center" wrapText="1" shrinkToFit="1"/>
      <protection/>
    </xf>
    <xf numFmtId="182" fontId="24" fillId="26" borderId="12" xfId="58" applyNumberFormat="1" applyFont="1" applyFill="1" applyBorder="1" applyAlignment="1">
      <alignment horizontal="center" vertical="center" wrapText="1" shrinkToFit="1"/>
      <protection/>
    </xf>
    <xf numFmtId="182" fontId="25" fillId="0" borderId="20" xfId="58" applyNumberFormat="1" applyFont="1" applyFill="1" applyBorder="1" applyAlignment="1">
      <alignment horizontal="right" wrapText="1" shrinkToFit="1"/>
      <protection/>
    </xf>
    <xf numFmtId="182" fontId="25" fillId="0" borderId="21" xfId="58" applyNumberFormat="1" applyFont="1" applyFill="1" applyBorder="1" applyAlignment="1">
      <alignment horizontal="right" wrapText="1" shrinkToFit="1"/>
      <protection/>
    </xf>
    <xf numFmtId="182" fontId="24" fillId="0" borderId="22" xfId="58" applyNumberFormat="1" applyFont="1" applyFill="1" applyBorder="1" applyAlignment="1">
      <alignment horizontal="right" wrapText="1" shrinkToFit="1"/>
      <protection/>
    </xf>
    <xf numFmtId="182" fontId="24" fillId="0" borderId="23" xfId="58" applyNumberFormat="1" applyFont="1" applyFill="1" applyBorder="1" applyAlignment="1">
      <alignment horizontal="right" wrapText="1" shrinkToFit="1"/>
      <protection/>
    </xf>
    <xf numFmtId="182" fontId="25" fillId="0" borderId="24" xfId="54" applyNumberFormat="1" applyFont="1" applyFill="1" applyBorder="1" applyAlignment="1">
      <alignment horizontal="right"/>
      <protection/>
    </xf>
    <xf numFmtId="182" fontId="36" fillId="0" borderId="24" xfId="54" applyNumberFormat="1" applyFont="1" applyBorder="1">
      <alignment/>
      <protection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37" fillId="33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8" fillId="0" borderId="0" xfId="0" applyFont="1" applyAlignment="1">
      <alignment vertical="center"/>
    </xf>
    <xf numFmtId="0" fontId="39" fillId="33" borderId="0" xfId="54" applyFont="1" applyFill="1" applyBorder="1">
      <alignment/>
      <protection/>
    </xf>
    <xf numFmtId="0" fontId="21" fillId="0" borderId="0" xfId="58" applyFont="1" applyFill="1" applyAlignment="1">
      <alignment horizontal="left" vertical="center"/>
      <protection/>
    </xf>
    <xf numFmtId="0" fontId="21" fillId="0" borderId="25" xfId="58" applyFont="1" applyFill="1" applyBorder="1" applyAlignment="1">
      <alignment horizontal="left" vertical="center" wrapText="1"/>
      <protection/>
    </xf>
    <xf numFmtId="0" fontId="21" fillId="26" borderId="11" xfId="58" applyFont="1" applyFill="1" applyBorder="1" applyAlignment="1" applyProtection="1">
      <alignment horizontal="left" vertical="center" wrapText="1"/>
      <protection/>
    </xf>
    <xf numFmtId="0" fontId="25" fillId="0" borderId="20" xfId="58" applyFont="1" applyFill="1" applyBorder="1" applyAlignment="1" applyProtection="1">
      <alignment horizontal="left" wrapText="1"/>
      <protection/>
    </xf>
    <xf numFmtId="0" fontId="25" fillId="0" borderId="24" xfId="58" applyFont="1" applyFill="1" applyBorder="1" applyAlignment="1" applyProtection="1">
      <alignment horizontal="left" wrapText="1"/>
      <protection/>
    </xf>
    <xf numFmtId="0" fontId="24" fillId="0" borderId="11" xfId="58" applyFont="1" applyFill="1" applyBorder="1" applyAlignment="1" applyProtection="1">
      <alignment horizontal="left" wrapText="1"/>
      <protection/>
    </xf>
    <xf numFmtId="0" fontId="25" fillId="0" borderId="26" xfId="58" applyFont="1" applyFill="1" applyBorder="1" applyAlignment="1" applyProtection="1">
      <alignment horizontal="left" wrapText="1"/>
      <protection/>
    </xf>
    <xf numFmtId="0" fontId="21" fillId="0" borderId="11" xfId="58" applyFont="1" applyFill="1" applyBorder="1" applyAlignment="1" applyProtection="1">
      <alignment horizontal="left" wrapText="1"/>
      <protection/>
    </xf>
    <xf numFmtId="0" fontId="27" fillId="0" borderId="20" xfId="58" applyFont="1" applyFill="1" applyBorder="1" applyAlignment="1" applyProtection="1">
      <alignment horizontal="left" wrapText="1"/>
      <protection/>
    </xf>
    <xf numFmtId="0" fontId="24" fillId="0" borderId="11" xfId="64" applyFont="1" applyFill="1" applyBorder="1" applyAlignment="1" applyProtection="1">
      <alignment horizontal="left" wrapText="1"/>
      <protection/>
    </xf>
    <xf numFmtId="0" fontId="25" fillId="0" borderId="27" xfId="58" applyFont="1" applyFill="1" applyBorder="1" applyAlignment="1">
      <alignment horizontal="left" wrapText="1"/>
      <protection/>
    </xf>
    <xf numFmtId="0" fontId="25" fillId="0" borderId="24" xfId="58" applyFont="1" applyFill="1" applyBorder="1" applyAlignment="1">
      <alignment horizontal="left" wrapText="1"/>
      <protection/>
    </xf>
    <xf numFmtId="0" fontId="25" fillId="0" borderId="20" xfId="58" applyFont="1" applyFill="1" applyBorder="1" applyAlignment="1">
      <alignment horizontal="left" wrapText="1"/>
      <protection/>
    </xf>
    <xf numFmtId="0" fontId="24" fillId="0" borderId="23" xfId="64" applyFont="1" applyFill="1" applyBorder="1" applyAlignment="1" applyProtection="1">
      <alignment horizontal="left" wrapText="1"/>
      <protection/>
    </xf>
    <xf numFmtId="0" fontId="37" fillId="0" borderId="0" xfId="0" applyFont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0" fillId="0" borderId="0" xfId="58" applyFont="1" applyFill="1" applyAlignment="1">
      <alignment horizontal="center" vertical="center" wrapText="1"/>
      <protection/>
    </xf>
    <xf numFmtId="0" fontId="21" fillId="33" borderId="17" xfId="64" applyFont="1" applyFill="1" applyBorder="1" applyAlignment="1" applyProtection="1">
      <alignment horizontal="center" vertical="center" wrapText="1"/>
      <protection/>
    </xf>
    <xf numFmtId="0" fontId="21" fillId="33" borderId="25" xfId="64" applyFont="1" applyFill="1" applyBorder="1" applyAlignment="1" applyProtection="1">
      <alignment horizontal="center" vertical="center" wrapText="1"/>
      <protection/>
    </xf>
    <xf numFmtId="0" fontId="21" fillId="33" borderId="28" xfId="64" applyFont="1" applyFill="1" applyBorder="1" applyAlignment="1" applyProtection="1">
      <alignment horizontal="center" vertical="center" wrapText="1"/>
      <protection/>
    </xf>
    <xf numFmtId="182" fontId="25" fillId="0" borderId="24" xfId="54" applyNumberFormat="1" applyFont="1" applyBorder="1">
      <alignment/>
      <protection/>
    </xf>
    <xf numFmtId="0" fontId="24" fillId="0" borderId="10" xfId="58" applyFont="1" applyFill="1" applyBorder="1" applyAlignment="1">
      <alignment horizontal="right" wrapText="1"/>
      <protection/>
    </xf>
    <xf numFmtId="0" fontId="24" fillId="0" borderId="17" xfId="64" applyFont="1" applyFill="1" applyBorder="1" applyAlignment="1" applyProtection="1">
      <alignment horizontal="center" wrapText="1"/>
      <protection/>
    </xf>
    <xf numFmtId="0" fontId="24" fillId="0" borderId="25" xfId="64" applyFont="1" applyFill="1" applyBorder="1" applyAlignment="1" applyProtection="1">
      <alignment horizontal="center" wrapText="1"/>
      <protection/>
    </xf>
    <xf numFmtId="0" fontId="24" fillId="0" borderId="28" xfId="64" applyFont="1" applyFill="1" applyBorder="1" applyAlignment="1" applyProtection="1">
      <alignment horizontal="center" wrapText="1"/>
      <protection/>
    </xf>
    <xf numFmtId="49" fontId="25" fillId="0" borderId="15" xfId="58" applyNumberFormat="1" applyFont="1" applyFill="1" applyBorder="1" applyAlignment="1" applyProtection="1">
      <alignment horizontal="right"/>
      <protection/>
    </xf>
    <xf numFmtId="0" fontId="25" fillId="0" borderId="24" xfId="58" applyFont="1" applyFill="1" applyBorder="1" applyAlignment="1" applyProtection="1">
      <alignment horizontal="left" vertical="center" wrapText="1"/>
      <protection/>
    </xf>
    <xf numFmtId="49" fontId="25" fillId="0" borderId="16" xfId="58" applyNumberFormat="1" applyFont="1" applyFill="1" applyBorder="1" applyAlignment="1" applyProtection="1">
      <alignment horizontal="right"/>
      <protection/>
    </xf>
    <xf numFmtId="0" fontId="25" fillId="0" borderId="26" xfId="58" applyFont="1" applyFill="1" applyBorder="1" applyAlignment="1" applyProtection="1">
      <alignment horizontal="left" vertical="center" wrapText="1"/>
      <protection/>
    </xf>
    <xf numFmtId="183" fontId="24" fillId="0" borderId="17" xfId="58" applyNumberFormat="1" applyFont="1" applyFill="1" applyBorder="1" applyAlignment="1" applyProtection="1">
      <alignment horizontal="right"/>
      <protection hidden="1"/>
    </xf>
    <xf numFmtId="0" fontId="24" fillId="0" borderId="11" xfId="58" applyFont="1" applyFill="1" applyBorder="1" applyAlignment="1" applyProtection="1">
      <alignment horizontal="left" wrapText="1"/>
      <protection hidden="1"/>
    </xf>
    <xf numFmtId="184" fontId="24" fillId="0" borderId="24" xfId="0" applyNumberFormat="1" applyFont="1" applyFill="1" applyBorder="1" applyAlignment="1">
      <alignment horizontal="center" vertical="center"/>
    </xf>
    <xf numFmtId="185" fontId="25" fillId="0" borderId="24" xfId="54" applyNumberFormat="1" applyFont="1" applyFill="1" applyBorder="1" applyAlignment="1">
      <alignment horizontal="center"/>
      <protection/>
    </xf>
    <xf numFmtId="182" fontId="25" fillId="0" borderId="29" xfId="58" applyNumberFormat="1" applyFont="1" applyFill="1" applyBorder="1" applyAlignment="1">
      <alignment horizontal="center" wrapText="1" shrinkToFi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BreakPreview" zoomScale="64" zoomScaleNormal="75" zoomScaleSheetLayoutView="64" zoomScalePageLayoutView="0" workbookViewId="0" topLeftCell="A20">
      <selection activeCell="I31" sqref="I31"/>
    </sheetView>
  </sheetViews>
  <sheetFormatPr defaultColWidth="9.125" defaultRowHeight="12.75"/>
  <cols>
    <col min="1" max="1" width="15.875" style="3" customWidth="1"/>
    <col min="2" max="2" width="51.625" style="58" customWidth="1"/>
    <col min="3" max="3" width="19.50390625" style="3" customWidth="1"/>
    <col min="4" max="4" width="14.625" style="3" customWidth="1"/>
    <col min="5" max="5" width="12.875" style="3" customWidth="1"/>
    <col min="6" max="6" width="9.125" style="3" customWidth="1"/>
    <col min="7" max="7" width="11.875" style="3" customWidth="1"/>
    <col min="8" max="8" width="12.00390625" style="3" customWidth="1"/>
    <col min="9" max="9" width="9.625" style="3" bestFit="1" customWidth="1"/>
    <col min="10" max="16384" width="9.125" style="3" customWidth="1"/>
  </cols>
  <sheetData>
    <row r="1" spans="1:5" ht="22.5">
      <c r="A1" s="59" t="s">
        <v>23</v>
      </c>
      <c r="B1" s="59"/>
      <c r="C1" s="59"/>
      <c r="D1" s="59"/>
      <c r="E1" s="59"/>
    </row>
    <row r="2" spans="1:5" ht="22.5">
      <c r="A2" s="59" t="s">
        <v>53</v>
      </c>
      <c r="B2" s="59"/>
      <c r="C2" s="59"/>
      <c r="D2" s="59"/>
      <c r="E2" s="59"/>
    </row>
    <row r="3" spans="1:5" ht="12" customHeight="1" thickBot="1">
      <c r="A3" s="1"/>
      <c r="B3" s="40"/>
      <c r="C3" s="4"/>
      <c r="D3" s="4"/>
      <c r="E3" s="2"/>
    </row>
    <row r="4" spans="1:5" ht="69" customHeight="1" thickBot="1">
      <c r="A4" s="9" t="s">
        <v>0</v>
      </c>
      <c r="B4" s="41" t="s">
        <v>1</v>
      </c>
      <c r="C4" s="10" t="s">
        <v>41</v>
      </c>
      <c r="D4" s="10" t="s">
        <v>20</v>
      </c>
      <c r="E4" s="11" t="s">
        <v>4</v>
      </c>
    </row>
    <row r="5" spans="1:5" ht="23.25" customHeight="1" thickBot="1">
      <c r="A5" s="60" t="s">
        <v>6</v>
      </c>
      <c r="B5" s="61"/>
      <c r="C5" s="61"/>
      <c r="D5" s="61"/>
      <c r="E5" s="62"/>
    </row>
    <row r="6" spans="1:5" ht="29.25" customHeight="1" thickBot="1">
      <c r="A6" s="17">
        <v>10000000</v>
      </c>
      <c r="B6" s="42" t="s">
        <v>2</v>
      </c>
      <c r="C6" s="26">
        <f>C7+C8+C9</f>
        <v>16196</v>
      </c>
      <c r="D6" s="26">
        <f>D7+D8+D9</f>
        <v>17055.899999999998</v>
      </c>
      <c r="E6" s="27">
        <f aca="true" t="shared" si="0" ref="E6:E23">D6/C6*100</f>
        <v>105.30933563842923</v>
      </c>
    </row>
    <row r="7" spans="1:5" ht="38.25" customHeight="1">
      <c r="A7" s="18">
        <v>11010000</v>
      </c>
      <c r="B7" s="43" t="s">
        <v>10</v>
      </c>
      <c r="C7" s="32">
        <v>15960</v>
      </c>
      <c r="D7" s="33">
        <v>16480.3</v>
      </c>
      <c r="E7" s="15">
        <f t="shared" si="0"/>
        <v>103.26002506265664</v>
      </c>
    </row>
    <row r="8" spans="1:5" ht="39" customHeight="1">
      <c r="A8" s="19" t="s">
        <v>22</v>
      </c>
      <c r="B8" s="44" t="s">
        <v>21</v>
      </c>
      <c r="C8" s="32"/>
      <c r="D8" s="32">
        <v>5</v>
      </c>
      <c r="E8" s="15"/>
    </row>
    <row r="9" spans="1:5" ht="39" customHeight="1" thickBot="1">
      <c r="A9" s="19">
        <v>13000000</v>
      </c>
      <c r="B9" s="44" t="s">
        <v>48</v>
      </c>
      <c r="C9" s="32">
        <v>236</v>
      </c>
      <c r="D9" s="33">
        <v>570.6</v>
      </c>
      <c r="E9" s="15" t="s">
        <v>52</v>
      </c>
    </row>
    <row r="10" spans="1:5" ht="27" customHeight="1" thickBot="1">
      <c r="A10" s="20">
        <v>20000000</v>
      </c>
      <c r="B10" s="45" t="s">
        <v>3</v>
      </c>
      <c r="C10" s="16">
        <f>C11+C14+C12+C13</f>
        <v>425</v>
      </c>
      <c r="D10" s="16">
        <f>D11+D14+D12+D13</f>
        <v>755.332</v>
      </c>
      <c r="E10" s="15">
        <f t="shared" si="0"/>
        <v>177.72517647058822</v>
      </c>
    </row>
    <row r="11" spans="1:5" ht="72.75" customHeight="1">
      <c r="A11" s="18" t="s">
        <v>24</v>
      </c>
      <c r="B11" s="43" t="s">
        <v>25</v>
      </c>
      <c r="C11" s="32"/>
      <c r="D11" s="32">
        <v>7.532</v>
      </c>
      <c r="E11" s="15"/>
    </row>
    <row r="12" spans="1:9" ht="41.25" customHeight="1">
      <c r="A12" s="19" t="s">
        <v>28</v>
      </c>
      <c r="B12" s="44" t="s">
        <v>29</v>
      </c>
      <c r="C12" s="32">
        <v>275</v>
      </c>
      <c r="D12" s="33">
        <v>177.1</v>
      </c>
      <c r="E12" s="15">
        <f t="shared" si="0"/>
        <v>64.4</v>
      </c>
      <c r="I12" s="5"/>
    </row>
    <row r="13" spans="1:5" ht="54.75" customHeight="1">
      <c r="A13" s="21" t="s">
        <v>49</v>
      </c>
      <c r="B13" s="46" t="s">
        <v>50</v>
      </c>
      <c r="C13" s="33">
        <v>150</v>
      </c>
      <c r="D13" s="33">
        <v>178</v>
      </c>
      <c r="E13" s="15">
        <f t="shared" si="0"/>
        <v>118.66666666666667</v>
      </c>
    </row>
    <row r="14" spans="1:5" ht="41.25" customHeight="1" thickBot="1">
      <c r="A14" s="21" t="s">
        <v>26</v>
      </c>
      <c r="B14" s="46" t="s">
        <v>27</v>
      </c>
      <c r="C14" s="33">
        <v>0</v>
      </c>
      <c r="D14" s="33">
        <v>392.7</v>
      </c>
      <c r="E14" s="15"/>
    </row>
    <row r="15" spans="1:5" ht="28.5" customHeight="1" hidden="1" thickBot="1">
      <c r="A15" s="20" t="s">
        <v>37</v>
      </c>
      <c r="B15" s="47" t="s">
        <v>38</v>
      </c>
      <c r="C15" s="16">
        <f>C16</f>
        <v>0</v>
      </c>
      <c r="D15" s="16">
        <f>D16</f>
        <v>0</v>
      </c>
      <c r="E15" s="15" t="e">
        <f t="shared" si="0"/>
        <v>#DIV/0!</v>
      </c>
    </row>
    <row r="16" spans="1:5" ht="70.5" hidden="1" thickBot="1">
      <c r="A16" s="18" t="s">
        <v>39</v>
      </c>
      <c r="B16" s="48" t="s">
        <v>40</v>
      </c>
      <c r="C16" s="28"/>
      <c r="D16" s="29"/>
      <c r="E16" s="15" t="e">
        <f t="shared" si="0"/>
        <v>#DIV/0!</v>
      </c>
    </row>
    <row r="17" spans="1:5" ht="18" thickBot="1">
      <c r="A17" s="22"/>
      <c r="B17" s="49" t="s">
        <v>8</v>
      </c>
      <c r="C17" s="30">
        <f>C6+C10+C15</f>
        <v>16621</v>
      </c>
      <c r="D17" s="30">
        <f>D6+D10+D15</f>
        <v>17811.231999999996</v>
      </c>
      <c r="E17" s="15">
        <f t="shared" si="0"/>
        <v>107.1610131761025</v>
      </c>
    </row>
    <row r="18" spans="1:5" ht="22.5" customHeight="1" thickBot="1">
      <c r="A18" s="20" t="s">
        <v>5</v>
      </c>
      <c r="B18" s="47" t="s">
        <v>7</v>
      </c>
      <c r="C18" s="16">
        <f>C19+C22+C20+C21</f>
        <v>43058.020000000004</v>
      </c>
      <c r="D18" s="16">
        <f>D19+D22+D20+D21</f>
        <v>42831.73300000001</v>
      </c>
      <c r="E18" s="15">
        <f t="shared" si="0"/>
        <v>99.47446027476416</v>
      </c>
    </row>
    <row r="19" spans="1:5" s="13" customFormat="1" ht="39.75" customHeight="1">
      <c r="A19" s="23">
        <v>41020000</v>
      </c>
      <c r="B19" s="50" t="s">
        <v>42</v>
      </c>
      <c r="C19" s="33">
        <v>3577.7000000000003</v>
      </c>
      <c r="D19" s="33">
        <v>3577.7000000000003</v>
      </c>
      <c r="E19" s="15">
        <f t="shared" si="0"/>
        <v>100</v>
      </c>
    </row>
    <row r="20" spans="1:5" s="13" customFormat="1" ht="39.75" customHeight="1">
      <c r="A20" s="24">
        <v>41030000</v>
      </c>
      <c r="B20" s="51" t="s">
        <v>43</v>
      </c>
      <c r="C20" s="33">
        <v>19151.600000000002</v>
      </c>
      <c r="D20" s="33">
        <v>19151.600000000002</v>
      </c>
      <c r="E20" s="15">
        <f t="shared" si="0"/>
        <v>100</v>
      </c>
    </row>
    <row r="21" spans="1:5" s="13" customFormat="1" ht="39.75" customHeight="1">
      <c r="A21" s="24">
        <v>41040000</v>
      </c>
      <c r="B21" s="52" t="s">
        <v>44</v>
      </c>
      <c r="C21" s="63">
        <v>3738.82</v>
      </c>
      <c r="D21" s="63">
        <v>3669.3</v>
      </c>
      <c r="E21" s="15">
        <f t="shared" si="0"/>
        <v>98.14058981175879</v>
      </c>
    </row>
    <row r="22" spans="1:9" s="13" customFormat="1" ht="39.75" customHeight="1" thickBot="1">
      <c r="A22" s="24">
        <v>41050000</v>
      </c>
      <c r="B22" s="51" t="s">
        <v>45</v>
      </c>
      <c r="C22" s="63">
        <v>16589.9</v>
      </c>
      <c r="D22" s="63">
        <v>16433.133</v>
      </c>
      <c r="E22" s="15">
        <f t="shared" si="0"/>
        <v>99.05504553975611</v>
      </c>
      <c r="G22" s="14"/>
      <c r="H22" s="14"/>
      <c r="I22" s="14"/>
    </row>
    <row r="23" spans="1:9" ht="29.25" customHeight="1" thickBot="1">
      <c r="A23" s="25"/>
      <c r="B23" s="53" t="s">
        <v>9</v>
      </c>
      <c r="C23" s="31">
        <f>C18+C17</f>
        <v>59679.020000000004</v>
      </c>
      <c r="D23" s="31">
        <f>D18+D17</f>
        <v>60642.965000000004</v>
      </c>
      <c r="E23" s="15">
        <f t="shared" si="0"/>
        <v>101.61521586648038</v>
      </c>
      <c r="G23" s="7"/>
      <c r="H23" s="7"/>
      <c r="I23" s="6"/>
    </row>
    <row r="24" spans="1:9" s="34" customFormat="1" ht="41.25" customHeight="1" thickBot="1">
      <c r="A24" s="64"/>
      <c r="B24" s="49" t="s">
        <v>51</v>
      </c>
      <c r="C24" s="16"/>
      <c r="D24" s="16">
        <v>0</v>
      </c>
      <c r="E24" s="15"/>
      <c r="G24" s="35"/>
      <c r="H24" s="35"/>
      <c r="I24" s="35"/>
    </row>
    <row r="25" spans="1:5" s="36" customFormat="1" ht="21.75" customHeight="1" thickBot="1">
      <c r="A25" s="65" t="s">
        <v>11</v>
      </c>
      <c r="B25" s="66"/>
      <c r="C25" s="66"/>
      <c r="D25" s="66"/>
      <c r="E25" s="67"/>
    </row>
    <row r="26" spans="1:5" s="37" customFormat="1" ht="22.5" customHeight="1">
      <c r="A26" s="68" t="s">
        <v>30</v>
      </c>
      <c r="B26" s="69" t="s">
        <v>12</v>
      </c>
      <c r="C26" s="75">
        <v>3183.312</v>
      </c>
      <c r="D26" s="75">
        <v>2571.62989</v>
      </c>
      <c r="E26" s="76">
        <f aca="true" t="shared" si="1" ref="E26:E34">IF(C26=0,"",IF(D26/C26*100&gt;=200,"В/100",D26/C26*100))</f>
        <v>80.78472641073198</v>
      </c>
    </row>
    <row r="27" spans="1:5" s="37" customFormat="1" ht="30" customHeight="1">
      <c r="A27" s="68" t="s">
        <v>31</v>
      </c>
      <c r="B27" s="69" t="s">
        <v>13</v>
      </c>
      <c r="C27" s="75">
        <v>33230.34</v>
      </c>
      <c r="D27" s="75">
        <v>25421.057079999995</v>
      </c>
      <c r="E27" s="76">
        <f t="shared" si="1"/>
        <v>76.49953951720025</v>
      </c>
    </row>
    <row r="28" spans="1:5" s="37" customFormat="1" ht="19.5" customHeight="1">
      <c r="A28" s="68" t="s">
        <v>32</v>
      </c>
      <c r="B28" s="69" t="s">
        <v>14</v>
      </c>
      <c r="C28" s="75">
        <v>23336.332</v>
      </c>
      <c r="D28" s="75">
        <v>19690.795630000004</v>
      </c>
      <c r="E28" s="76">
        <f t="shared" si="1"/>
        <v>84.37828031414708</v>
      </c>
    </row>
    <row r="29" spans="1:5" s="37" customFormat="1" ht="42" customHeight="1">
      <c r="A29" s="68" t="s">
        <v>33</v>
      </c>
      <c r="B29" s="69" t="s">
        <v>19</v>
      </c>
      <c r="C29" s="75">
        <v>4726.224</v>
      </c>
      <c r="D29" s="75">
        <v>4070.3681599999995</v>
      </c>
      <c r="E29" s="76">
        <f t="shared" si="1"/>
        <v>86.12304791309086</v>
      </c>
    </row>
    <row r="30" spans="1:5" s="37" customFormat="1" ht="25.5" customHeight="1">
      <c r="A30" s="68" t="s">
        <v>34</v>
      </c>
      <c r="B30" s="69" t="s">
        <v>15</v>
      </c>
      <c r="C30" s="75">
        <v>2097.888</v>
      </c>
      <c r="D30" s="75">
        <v>1346.7843599999999</v>
      </c>
      <c r="E30" s="76">
        <f t="shared" si="1"/>
        <v>64.19715256486523</v>
      </c>
    </row>
    <row r="31" spans="1:5" s="37" customFormat="1" ht="25.5" customHeight="1">
      <c r="A31" s="68" t="s">
        <v>35</v>
      </c>
      <c r="B31" s="69" t="s">
        <v>16</v>
      </c>
      <c r="C31" s="75">
        <v>1477.84</v>
      </c>
      <c r="D31" s="75">
        <v>690.59089</v>
      </c>
      <c r="E31" s="76">
        <f t="shared" si="1"/>
        <v>46.72974679261625</v>
      </c>
    </row>
    <row r="32" spans="1:5" s="37" customFormat="1" ht="30" customHeight="1">
      <c r="A32" s="68" t="s">
        <v>36</v>
      </c>
      <c r="B32" s="69" t="s">
        <v>47</v>
      </c>
      <c r="C32" s="75">
        <v>584</v>
      </c>
      <c r="D32" s="75">
        <v>323.70095</v>
      </c>
      <c r="E32" s="76">
        <f t="shared" si="1"/>
        <v>55.428244863013695</v>
      </c>
    </row>
    <row r="33" spans="1:5" s="37" customFormat="1" ht="24.75" customHeight="1" thickBot="1">
      <c r="A33" s="70" t="s">
        <v>46</v>
      </c>
      <c r="B33" s="71" t="s">
        <v>17</v>
      </c>
      <c r="C33" s="75">
        <v>1996.812</v>
      </c>
      <c r="D33" s="75">
        <v>1996.8120000000001</v>
      </c>
      <c r="E33" s="76">
        <f t="shared" si="1"/>
        <v>100.00000000000003</v>
      </c>
    </row>
    <row r="34" spans="1:5" s="38" customFormat="1" ht="23.25" customHeight="1" thickBot="1">
      <c r="A34" s="72"/>
      <c r="B34" s="73" t="s">
        <v>18</v>
      </c>
      <c r="C34" s="74">
        <f>SUM(C26:C33)</f>
        <v>70632.748</v>
      </c>
      <c r="D34" s="74">
        <f>SUM(D26:D33)</f>
        <v>56111.738959999995</v>
      </c>
      <c r="E34" s="76">
        <f t="shared" si="1"/>
        <v>79.44153462640303</v>
      </c>
    </row>
    <row r="35" spans="2:5" s="34" customFormat="1" ht="12.75">
      <c r="B35" s="54"/>
      <c r="C35" s="37"/>
      <c r="D35" s="37"/>
      <c r="E35" s="37"/>
    </row>
    <row r="36" spans="2:5" s="34" customFormat="1" ht="13.5">
      <c r="B36" s="55"/>
      <c r="C36" s="39"/>
      <c r="D36" s="39"/>
      <c r="E36" s="39"/>
    </row>
    <row r="37" s="34" customFormat="1" ht="12.75">
      <c r="B37" s="54"/>
    </row>
    <row r="38" s="34" customFormat="1" ht="12.75">
      <c r="B38" s="54"/>
    </row>
    <row r="39" s="34" customFormat="1" ht="12.75">
      <c r="B39" s="54"/>
    </row>
    <row r="40" s="34" customFormat="1" ht="12.75">
      <c r="B40" s="54"/>
    </row>
    <row r="41" s="34" customFormat="1" ht="12.75">
      <c r="B41" s="54"/>
    </row>
    <row r="42" s="12" customFormat="1" ht="12.75">
      <c r="B42" s="56"/>
    </row>
    <row r="43" s="12" customFormat="1" ht="12.75">
      <c r="B43" s="56"/>
    </row>
    <row r="44" s="12" customFormat="1" ht="12.75">
      <c r="B44" s="56"/>
    </row>
    <row r="45" s="12" customFormat="1" ht="12.75">
      <c r="B45" s="56"/>
    </row>
    <row r="46" s="12" customFormat="1" ht="12.75">
      <c r="B46" s="56"/>
    </row>
    <row r="47" s="12" customFormat="1" ht="12.75">
      <c r="B47" s="56"/>
    </row>
    <row r="48" s="8" customFormat="1" ht="12.75">
      <c r="B48" s="57"/>
    </row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User108</cp:lastModifiedBy>
  <cp:lastPrinted>2019-12-03T14:30:04Z</cp:lastPrinted>
  <dcterms:created xsi:type="dcterms:W3CDTF">2015-04-06T06:03:14Z</dcterms:created>
  <dcterms:modified xsi:type="dcterms:W3CDTF">2020-08-07T05:31:57Z</dcterms:modified>
  <cp:category/>
  <cp:version/>
  <cp:contentType/>
  <cp:contentStatus/>
</cp:coreProperties>
</file>